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Verwaltung\50.40\#Mitarbeiter#\Kriependorf.Jenny\KI91\Jugend\Kita\Elternbeiträge\"/>
    </mc:Choice>
  </mc:AlternateContent>
  <bookViews>
    <workbookView xWindow="0" yWindow="0" windowWidth="28740" windowHeight="12240"/>
  </bookViews>
  <sheets>
    <sheet name="Muster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11" i="2"/>
  <c r="F9" i="2"/>
  <c r="F8" i="2"/>
  <c r="F7" i="2"/>
  <c r="F6" i="2"/>
  <c r="F5" i="2"/>
  <c r="D31" i="2"/>
  <c r="F13" i="2" l="1"/>
  <c r="F18" i="2" s="1"/>
  <c r="C15" i="2" l="1"/>
  <c r="C16" i="2" l="1"/>
  <c r="C20" i="2" s="1"/>
  <c r="C26" i="2" s="1"/>
  <c r="E28" i="2" l="1"/>
  <c r="D27" i="2"/>
  <c r="F28" i="2"/>
  <c r="D26" i="2"/>
  <c r="F27" i="2"/>
  <c r="C28" i="2"/>
  <c r="F26" i="2"/>
  <c r="C27" i="2"/>
  <c r="E27" i="2"/>
  <c r="E26" i="2"/>
  <c r="D28" i="2"/>
</calcChain>
</file>

<file path=xl/sharedStrings.xml><?xml version="1.0" encoding="utf-8"?>
<sst xmlns="http://schemas.openxmlformats.org/spreadsheetml/2006/main" count="36" uniqueCount="35">
  <si>
    <t>pro Jahr</t>
  </si>
  <si>
    <t>Art des Einkommens</t>
  </si>
  <si>
    <t>Einkommen Elternteil A</t>
  </si>
  <si>
    <t>Einkommen Elternteil B</t>
  </si>
  <si>
    <t>Pauschaler Abzug</t>
  </si>
  <si>
    <t>Berechneter Wert</t>
  </si>
  <si>
    <t>a) Steuer- und sozialversicherungspflichtige Einkünfte (z.B. Angestellte, Arbeiter)</t>
  </si>
  <si>
    <t>b) Beamtenbezüge</t>
  </si>
  <si>
    <t>c) lediglich einkommenssteuerpflichtige Einkünfte (z.B. Selbständige, Freiberufler)</t>
  </si>
  <si>
    <t>e) weder sozialversicherungs- noch einkommenssteuerpflichtige Einkünfte (z.B. Halbwaisenrenten, Bafög)</t>
  </si>
  <si>
    <t xml:space="preserve">Unterhaltszahlungen an Andere </t>
  </si>
  <si>
    <t>erhaltene Unterhaltszahlungen</t>
  </si>
  <si>
    <t>Anzahl der kindergeldberechtigten Kinder im Haushalt</t>
  </si>
  <si>
    <t>I. Zu berücksichtigendes Jahreseinkommen:</t>
  </si>
  <si>
    <t>II. Es ergibt sich durchschnittliches Monatseinkommen von:</t>
  </si>
  <si>
    <t xml:space="preserve">Kinderfreibetrag </t>
  </si>
  <si>
    <t>III. Es verbleiben nach Abzug der Kinderfreibeträge:</t>
  </si>
  <si>
    <t>IV. Nach Berücksichtigung der Beitragssätze ergeben sich rechnerisch folgende Beiträge je Kind:</t>
  </si>
  <si>
    <t>Geschwister-</t>
  </si>
  <si>
    <t>mind. 8 Std.</t>
  </si>
  <si>
    <t>mind. 6 Std.</t>
  </si>
  <si>
    <t>mind. 4 Std.</t>
  </si>
  <si>
    <t>über 8 Std.</t>
  </si>
  <si>
    <t>kind</t>
  </si>
  <si>
    <t>für das 1. Kind</t>
  </si>
  <si>
    <t>für das 2. Kind</t>
  </si>
  <si>
    <t>für das 3. Kind</t>
  </si>
  <si>
    <t>d) lediglich sozialversicherungspflichtige Einkünfte (z.B. geringfügig Beschäftigte)</t>
  </si>
  <si>
    <t>Grundbeitrag</t>
  </si>
  <si>
    <t>Höchstbetrag</t>
  </si>
  <si>
    <t>Grundlohn-summen-veränderungs-rate</t>
  </si>
  <si>
    <t>neuer Höchstbetrag</t>
  </si>
  <si>
    <t>Berechnung für die Höhe des Kostenbeitrages Tagespflege</t>
  </si>
  <si>
    <t>Höchstbetrag aus dem Vorjahr/letzte Änderung</t>
  </si>
  <si>
    <t>Stand: 01.08.2025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</si>
</sst>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€&quot;;[Red]\-#,##0\ &quot;€&quot;"/>
    <numFmt numFmtId="8" formatCode="#,##0.00\ &quot;€&quot;;[Red]\-#,##0.00\ &quot;€&quot;"/>
    <numFmt numFmtId="164" formatCode="_-* #,##0\ [$€-407]_-;\-* #,##0\ [$€-407]_-;_-* &quot;-&quot;??\ [$€-407]_-;_-@_-"/>
    <numFmt numFmtId="169" formatCode="_-* #,##0.00\ &quot;€&quot;_-;\-* #,##0.00\ &quot;€&quot;_-;_-* &quot;-&quot;??\ &quot;€&quot;_-;_-@_-"/>
    <numFmt numFmtId="171" formatCode="_-* #,##0.00\ [$€]_-;\-* #,##0.00\ [$€]_-;_-* &quot;-&quot;??\ [$€]_-;_-@_-"/>
  </numFmts>
  <fonts count="8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71" fontId="6" fillId="0" borderId="0" applyFont="0" applyFill="0" applyBorder="0" applyAlignment="0" applyProtection="0"/>
    <xf numFmtId="169" fontId="4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7" xfId="0" applyFont="1" applyBorder="1" applyAlignment="1">
      <alignment vertical="center" wrapText="1"/>
    </xf>
    <xf numFmtId="6" fontId="1" fillId="0" borderId="10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right" vertical="center" wrapText="1"/>
    </xf>
    <xf numFmtId="6" fontId="1" fillId="0" borderId="0" xfId="0" applyNumberFormat="1" applyFont="1" applyAlignment="1">
      <alignment horizontal="right" vertical="center" wrapText="1"/>
    </xf>
    <xf numFmtId="0" fontId="2" fillId="2" borderId="19" xfId="0" applyFont="1" applyFill="1" applyBorder="1" applyAlignment="1">
      <alignment horizontal="center" vertical="center" wrapText="1"/>
    </xf>
    <xf numFmtId="9" fontId="2" fillId="2" borderId="19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vertical="center" wrapText="1"/>
    </xf>
    <xf numFmtId="9" fontId="1" fillId="2" borderId="19" xfId="0" applyNumberFormat="1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vertical="center" wrapText="1"/>
    </xf>
    <xf numFmtId="9" fontId="1" fillId="2" borderId="18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9" fontId="1" fillId="2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9" fontId="1" fillId="0" borderId="0" xfId="0" applyNumberFormat="1" applyFont="1" applyBorder="1" applyAlignment="1">
      <alignment horizontal="right" vertical="center" wrapText="1"/>
    </xf>
    <xf numFmtId="9" fontId="1" fillId="0" borderId="7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6" fontId="1" fillId="0" borderId="9" xfId="0" applyNumberFormat="1" applyFont="1" applyBorder="1" applyAlignment="1">
      <alignment horizontal="right" vertical="center" wrapText="1"/>
    </xf>
    <xf numFmtId="9" fontId="1" fillId="2" borderId="19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0" fontId="3" fillId="0" borderId="21" xfId="0" applyFont="1" applyBorder="1" applyAlignment="1">
      <alignment vertical="center"/>
    </xf>
    <xf numFmtId="0" fontId="1" fillId="2" borderId="21" xfId="0" applyFont="1" applyFill="1" applyBorder="1" applyAlignment="1">
      <alignment vertical="center" wrapText="1"/>
    </xf>
    <xf numFmtId="9" fontId="2" fillId="2" borderId="17" xfId="0" applyNumberFormat="1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 applyAlignment="1">
      <alignment vertical="center" wrapText="1"/>
    </xf>
    <xf numFmtId="6" fontId="0" fillId="0" borderId="0" xfId="0" applyNumberFormat="1" applyAlignment="1">
      <alignment wrapText="1"/>
    </xf>
    <xf numFmtId="10" fontId="0" fillId="0" borderId="0" xfId="0" applyNumberFormat="1"/>
    <xf numFmtId="9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2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right" vertical="center" wrapText="1"/>
    </xf>
    <xf numFmtId="164" fontId="1" fillId="4" borderId="5" xfId="0" applyNumberFormat="1" applyFont="1" applyFill="1" applyBorder="1" applyAlignment="1">
      <alignment horizontal="right" vertical="center" wrapText="1"/>
    </xf>
    <xf numFmtId="0" fontId="1" fillId="4" borderId="7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right" vertical="center" wrapText="1"/>
    </xf>
    <xf numFmtId="6" fontId="1" fillId="4" borderId="10" xfId="0" applyNumberFormat="1" applyFont="1" applyFill="1" applyBorder="1" applyAlignment="1">
      <alignment horizontal="right" vertical="center" wrapText="1"/>
    </xf>
    <xf numFmtId="6" fontId="1" fillId="4" borderId="13" xfId="0" applyNumberFormat="1" applyFont="1" applyFill="1" applyBorder="1" applyAlignment="1">
      <alignment horizontal="right" vertical="center" wrapText="1"/>
    </xf>
    <xf numFmtId="0" fontId="1" fillId="4" borderId="13" xfId="0" applyFont="1" applyFill="1" applyBorder="1" applyAlignment="1">
      <alignment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6" fontId="1" fillId="0" borderId="21" xfId="0" applyNumberFormat="1" applyFont="1" applyFill="1" applyBorder="1" applyAlignment="1">
      <alignment horizontal="right" vertical="center" wrapText="1"/>
    </xf>
    <xf numFmtId="10" fontId="1" fillId="0" borderId="21" xfId="0" applyNumberFormat="1" applyFont="1" applyFill="1" applyBorder="1" applyAlignment="1">
      <alignment vertical="center" wrapText="1"/>
    </xf>
    <xf numFmtId="8" fontId="1" fillId="0" borderId="2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2" fillId="6" borderId="21" xfId="0" applyFont="1" applyFill="1" applyBorder="1" applyAlignment="1">
      <alignment vertical="center" wrapText="1"/>
    </xf>
    <xf numFmtId="164" fontId="1" fillId="3" borderId="19" xfId="0" applyNumberFormat="1" applyFont="1" applyFill="1" applyBorder="1" applyAlignment="1">
      <alignment horizontal="right" vertical="center" wrapText="1"/>
    </xf>
    <xf numFmtId="164" fontId="1" fillId="3" borderId="22" xfId="0" applyNumberFormat="1" applyFont="1" applyFill="1" applyBorder="1" applyAlignment="1">
      <alignment horizontal="right" vertical="center" wrapText="1"/>
    </xf>
    <xf numFmtId="164" fontId="1" fillId="3" borderId="23" xfId="0" applyNumberFormat="1" applyFont="1" applyFill="1" applyBorder="1" applyAlignment="1">
      <alignment horizontal="right" vertical="center" wrapText="1"/>
    </xf>
    <xf numFmtId="164" fontId="1" fillId="3" borderId="24" xfId="0" applyNumberFormat="1" applyFont="1" applyFill="1" applyBorder="1" applyAlignment="1">
      <alignment horizontal="right" vertical="center" wrapText="1"/>
    </xf>
  </cellXfs>
  <cellStyles count="3">
    <cellStyle name="Euro" xfId="1"/>
    <cellStyle name="Standard" xfId="0" builtinId="0"/>
    <cellStyle name="Währu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10</xdr:col>
      <xdr:colOff>0</xdr:colOff>
      <xdr:row>4</xdr:row>
      <xdr:rowOff>485775</xdr:rowOff>
    </xdr:to>
    <xdr:sp macro="" textlink="">
      <xdr:nvSpPr>
        <xdr:cNvPr id="2" name="Textfeld 1"/>
        <xdr:cNvSpPr txBox="1"/>
      </xdr:nvSpPr>
      <xdr:spPr>
        <a:xfrm>
          <a:off x="5905500" y="742950"/>
          <a:ext cx="2286000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1. Bitte füllen Sie die </a:t>
          </a:r>
          <a:r>
            <a:rPr lang="de-DE" sz="1100">
              <a:solidFill>
                <a:sysClr val="windowText" lastClr="000000"/>
              </a:solidFill>
            </a:rPr>
            <a:t>blauen</a:t>
          </a:r>
          <a:r>
            <a:rPr lang="de-DE" sz="1100"/>
            <a:t> Felder</a:t>
          </a:r>
          <a:r>
            <a:rPr lang="de-DE" sz="1100" baseline="0"/>
            <a:t>, sofern zutreffend.</a:t>
          </a:r>
        </a:p>
        <a:p>
          <a:endParaRPr lang="de-DE" sz="1100" baseline="0"/>
        </a:p>
        <a:p>
          <a:r>
            <a:rPr lang="de-DE" sz="1100" baseline="0"/>
            <a:t>2. Den gelben Feldern können Sie die Elternbeiträge entnehmen. </a:t>
          </a:r>
        </a:p>
        <a:p>
          <a:endParaRPr lang="de-DE" sz="1100"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0</xdr:colOff>
      <xdr:row>35</xdr:row>
      <xdr:rowOff>219440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48975"/>
          <a:ext cx="4972050" cy="829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Normal="100" workbookViewId="0">
      <selection activeCell="G7" sqref="G7"/>
    </sheetView>
  </sheetViews>
  <sheetFormatPr baseColWidth="10" defaultRowHeight="24" customHeight="1" x14ac:dyDescent="0.25"/>
  <cols>
    <col min="1" max="1" width="14.85546875" customWidth="1"/>
    <col min="2" max="2" width="13.5703125" customWidth="1"/>
    <col min="3" max="4" width="11.85546875" customWidth="1"/>
    <col min="6" max="6" width="11" customWidth="1"/>
  </cols>
  <sheetData>
    <row r="1" spans="1:8" ht="24" customHeight="1" x14ac:dyDescent="0.25">
      <c r="A1" s="53" t="s">
        <v>32</v>
      </c>
      <c r="B1" s="53"/>
      <c r="C1" s="53"/>
      <c r="D1" s="53"/>
      <c r="E1" s="53"/>
      <c r="F1" s="53"/>
    </row>
    <row r="2" spans="1:8" ht="10.5" customHeight="1" x14ac:dyDescent="0.25"/>
    <row r="3" spans="1:8" ht="24" customHeight="1" thickBot="1" x14ac:dyDescent="0.3">
      <c r="A3" s="40"/>
      <c r="B3" s="40"/>
      <c r="C3" s="1" t="s">
        <v>0</v>
      </c>
      <c r="D3" s="1" t="s">
        <v>0</v>
      </c>
      <c r="E3" s="2"/>
      <c r="F3" s="2"/>
    </row>
    <row r="4" spans="1:8" ht="24" customHeight="1" thickBot="1" x14ac:dyDescent="0.3">
      <c r="A4" s="54" t="s">
        <v>1</v>
      </c>
      <c r="B4" s="55"/>
      <c r="C4" s="56" t="s">
        <v>2</v>
      </c>
      <c r="D4" s="56" t="s">
        <v>3</v>
      </c>
      <c r="E4" s="56" t="s">
        <v>4</v>
      </c>
      <c r="F4" s="57" t="s">
        <v>5</v>
      </c>
    </row>
    <row r="5" spans="1:8" ht="51" customHeight="1" thickBot="1" x14ac:dyDescent="0.3">
      <c r="A5" s="38" t="s">
        <v>6</v>
      </c>
      <c r="B5" s="39"/>
      <c r="C5" s="58">
        <v>32292</v>
      </c>
      <c r="D5" s="58"/>
      <c r="E5" s="19">
        <v>0.34</v>
      </c>
      <c r="F5" s="22">
        <f>ROUND(C5-(C5*E5)+D5-(D5*E5),0)</f>
        <v>21313</v>
      </c>
    </row>
    <row r="6" spans="1:8" ht="15.75" thickBot="1" x14ac:dyDescent="0.3">
      <c r="A6" s="38" t="s">
        <v>7</v>
      </c>
      <c r="B6" s="39"/>
      <c r="C6" s="59"/>
      <c r="D6" s="59"/>
      <c r="E6" s="20">
        <v>0.24</v>
      </c>
      <c r="F6" s="22">
        <f>ROUND(C6-(C6*E6)+D6-(D6*E6),0)</f>
        <v>0</v>
      </c>
    </row>
    <row r="7" spans="1:8" ht="51" customHeight="1" thickBot="1" x14ac:dyDescent="0.3">
      <c r="A7" s="38" t="s">
        <v>8</v>
      </c>
      <c r="B7" s="39"/>
      <c r="C7" s="59"/>
      <c r="D7" s="59"/>
      <c r="E7" s="20">
        <v>0.5</v>
      </c>
      <c r="F7" s="22">
        <f>ROUND(C7-(C7*E7)+D7-(D7*E7),0)</f>
        <v>0</v>
      </c>
    </row>
    <row r="8" spans="1:8" ht="51" customHeight="1" thickBot="1" x14ac:dyDescent="0.3">
      <c r="A8" s="38" t="s">
        <v>27</v>
      </c>
      <c r="B8" s="39"/>
      <c r="C8" s="59"/>
      <c r="D8" s="59"/>
      <c r="E8" s="20">
        <v>0.16</v>
      </c>
      <c r="F8" s="22">
        <f>ROUND(C8-(C8*E8)+D8-(D8*E8),0)</f>
        <v>0</v>
      </c>
      <c r="H8" s="70"/>
    </row>
    <row r="9" spans="1:8" ht="69.75" customHeight="1" thickBot="1" x14ac:dyDescent="0.3">
      <c r="A9" s="38" t="s">
        <v>9</v>
      </c>
      <c r="B9" s="39"/>
      <c r="C9" s="59"/>
      <c r="D9" s="59"/>
      <c r="E9" s="20">
        <v>0.05</v>
      </c>
      <c r="F9" s="22">
        <f>ROUND(C9-(C9*E9)+D9-(D9*E9),0)</f>
        <v>0</v>
      </c>
    </row>
    <row r="10" spans="1:8" ht="12.75" customHeight="1" thickBot="1" x14ac:dyDescent="0.3">
      <c r="A10" s="38"/>
      <c r="B10" s="42"/>
      <c r="C10" s="60"/>
      <c r="D10" s="60"/>
      <c r="E10" s="3"/>
      <c r="F10" s="21"/>
    </row>
    <row r="11" spans="1:8" ht="24" customHeight="1" thickBot="1" x14ac:dyDescent="0.3">
      <c r="A11" s="38" t="s">
        <v>10</v>
      </c>
      <c r="B11" s="43"/>
      <c r="C11" s="61"/>
      <c r="D11" s="62"/>
      <c r="E11" s="5"/>
      <c r="F11" s="4">
        <f>ROUND(SUM(C11:D11),0)</f>
        <v>0</v>
      </c>
    </row>
    <row r="12" spans="1:8" ht="24" customHeight="1" thickBot="1" x14ac:dyDescent="0.3">
      <c r="A12" s="44" t="s">
        <v>11</v>
      </c>
      <c r="B12" s="45"/>
      <c r="C12" s="63">
        <v>2520</v>
      </c>
      <c r="D12" s="64"/>
      <c r="E12" s="6"/>
      <c r="F12" s="4">
        <f>ROUND(SUM(C12:D12),0)</f>
        <v>2520</v>
      </c>
    </row>
    <row r="13" spans="1:8" ht="24" customHeight="1" thickBot="1" x14ac:dyDescent="0.3">
      <c r="A13" s="46" t="s">
        <v>12</v>
      </c>
      <c r="B13" s="47"/>
      <c r="C13" s="65">
        <v>1</v>
      </c>
      <c r="D13" s="66"/>
      <c r="E13" s="6"/>
      <c r="F13" s="7">
        <f>SUM(C13:D13)-1</f>
        <v>0</v>
      </c>
    </row>
    <row r="14" spans="1:8" ht="10.5" customHeight="1" x14ac:dyDescent="0.25">
      <c r="A14" s="48"/>
      <c r="B14" s="48"/>
      <c r="C14" s="2"/>
      <c r="D14" s="2"/>
      <c r="E14" s="2"/>
      <c r="F14" s="2"/>
    </row>
    <row r="15" spans="1:8" ht="24" customHeight="1" x14ac:dyDescent="0.25">
      <c r="A15" s="41" t="s">
        <v>13</v>
      </c>
      <c r="B15" s="41"/>
      <c r="C15" s="8">
        <f>SUM(F5+F6+F7+F8+F9-F11+F12)</f>
        <v>23833</v>
      </c>
      <c r="D15" s="2"/>
      <c r="E15" s="2"/>
      <c r="F15" s="2"/>
    </row>
    <row r="16" spans="1:8" ht="24" customHeight="1" x14ac:dyDescent="0.25">
      <c r="A16" s="41" t="s">
        <v>14</v>
      </c>
      <c r="B16" s="41"/>
      <c r="C16" s="8">
        <f>ROUND(C15/12,0)</f>
        <v>1986</v>
      </c>
      <c r="D16" s="2"/>
      <c r="E16" s="2"/>
      <c r="F16" s="2"/>
    </row>
    <row r="17" spans="1:10" ht="10.5" customHeight="1" x14ac:dyDescent="0.25">
      <c r="A17" s="49"/>
      <c r="B17" s="49"/>
      <c r="C17" s="30"/>
      <c r="D17" s="2"/>
      <c r="E17" s="2"/>
      <c r="F17" s="2"/>
    </row>
    <row r="18" spans="1:10" ht="24" customHeight="1" x14ac:dyDescent="0.25">
      <c r="A18" s="41" t="s">
        <v>15</v>
      </c>
      <c r="B18" s="41"/>
      <c r="C18" s="31"/>
      <c r="D18" s="2"/>
      <c r="E18" s="8">
        <v>220</v>
      </c>
      <c r="F18" s="8">
        <f>F13*E18</f>
        <v>0</v>
      </c>
    </row>
    <row r="19" spans="1:10" ht="10.5" customHeight="1" x14ac:dyDescent="0.25">
      <c r="A19" s="49"/>
      <c r="B19" s="49"/>
      <c r="C19" s="30"/>
      <c r="D19" s="2"/>
      <c r="E19" s="2"/>
      <c r="F19" s="2"/>
    </row>
    <row r="20" spans="1:10" ht="24.75" customHeight="1" x14ac:dyDescent="0.25">
      <c r="A20" s="41" t="s">
        <v>16</v>
      </c>
      <c r="B20" s="41"/>
      <c r="C20" s="8">
        <f>ROUND(C16-F18,0)</f>
        <v>1986</v>
      </c>
      <c r="D20" s="2"/>
      <c r="E20" s="2"/>
      <c r="F20" s="2"/>
    </row>
    <row r="21" spans="1:10" ht="10.5" customHeight="1" x14ac:dyDescent="0.25">
      <c r="A21" s="49"/>
      <c r="B21" s="49"/>
      <c r="C21" s="18"/>
      <c r="D21" s="2"/>
      <c r="E21" s="2"/>
      <c r="F21" s="2"/>
    </row>
    <row r="22" spans="1:10" ht="24" customHeight="1" thickBot="1" x14ac:dyDescent="0.3">
      <c r="A22" s="50" t="s">
        <v>17</v>
      </c>
      <c r="B22" s="50"/>
      <c r="C22" s="18"/>
      <c r="D22" s="18"/>
      <c r="E22" s="18"/>
      <c r="F22" s="2"/>
    </row>
    <row r="23" spans="1:10" ht="24" customHeight="1" x14ac:dyDescent="0.25">
      <c r="A23" s="51" t="s">
        <v>28</v>
      </c>
      <c r="B23" s="51" t="s">
        <v>18</v>
      </c>
      <c r="C23" s="51" t="s">
        <v>22</v>
      </c>
      <c r="D23" s="51" t="s">
        <v>19</v>
      </c>
      <c r="E23" s="51" t="s">
        <v>20</v>
      </c>
      <c r="F23" s="51" t="s">
        <v>21</v>
      </c>
    </row>
    <row r="24" spans="1:10" ht="24" customHeight="1" x14ac:dyDescent="0.25">
      <c r="A24" s="52"/>
      <c r="B24" s="52"/>
      <c r="C24" s="52"/>
      <c r="D24" s="52"/>
      <c r="E24" s="52"/>
      <c r="F24" s="52"/>
    </row>
    <row r="25" spans="1:10" ht="21.75" customHeight="1" thickBot="1" x14ac:dyDescent="0.3">
      <c r="A25" s="23">
        <v>7.0000000000000007E-2</v>
      </c>
      <c r="B25" s="9" t="s">
        <v>23</v>
      </c>
      <c r="C25" s="10">
        <v>1</v>
      </c>
      <c r="D25" s="10">
        <v>0.89</v>
      </c>
      <c r="E25" s="10">
        <v>0.8</v>
      </c>
      <c r="F25" s="28">
        <v>0.56000000000000005</v>
      </c>
    </row>
    <row r="26" spans="1:10" ht="24" customHeight="1" thickBot="1" x14ac:dyDescent="0.3">
      <c r="A26" s="11" t="s">
        <v>24</v>
      </c>
      <c r="B26" s="12">
        <v>1</v>
      </c>
      <c r="C26" s="72">
        <f>IF(ROUND($C$20*($A$25*102.29%*103.45%*104.22%*104.41%),0)&gt;D31,D31,ROUND($C$20*($A$25*102.29%*103.45%*104.22%*104.41%),0))</f>
        <v>160</v>
      </c>
      <c r="D26" s="72">
        <f>ROUND($C$26*D25,0)</f>
        <v>142</v>
      </c>
      <c r="E26" s="72">
        <f>ROUND($C$26*E25,0)</f>
        <v>128</v>
      </c>
      <c r="F26" s="73">
        <f>ROUND($C$26*F25,0)</f>
        <v>90</v>
      </c>
      <c r="H26" s="29"/>
      <c r="I26" s="29"/>
      <c r="J26" s="29"/>
    </row>
    <row r="27" spans="1:10" ht="24" customHeight="1" thickBot="1" x14ac:dyDescent="0.3">
      <c r="A27" s="13" t="s">
        <v>25</v>
      </c>
      <c r="B27" s="14">
        <v>0.75</v>
      </c>
      <c r="C27" s="72">
        <f>ROUND($C$26*B27,0)</f>
        <v>120</v>
      </c>
      <c r="D27" s="72">
        <f>ROUND($C$26*D25*B27,0)</f>
        <v>107</v>
      </c>
      <c r="E27" s="72">
        <f>ROUND($C$26*E25*B27,0)</f>
        <v>96</v>
      </c>
      <c r="F27" s="74">
        <f>ROUND($C$26*F25*B27,0)</f>
        <v>67</v>
      </c>
    </row>
    <row r="28" spans="1:10" ht="24" customHeight="1" thickBot="1" x14ac:dyDescent="0.3">
      <c r="A28" s="15" t="s">
        <v>26</v>
      </c>
      <c r="B28" s="16">
        <v>0.5</v>
      </c>
      <c r="C28" s="72">
        <f>ROUND($C$26*B28,0)</f>
        <v>80</v>
      </c>
      <c r="D28" s="72">
        <f>ROUND($C$26*D25*B28,0)</f>
        <v>71</v>
      </c>
      <c r="E28" s="72">
        <f>ROUND($C$26*E25*B28,0)</f>
        <v>64</v>
      </c>
      <c r="F28" s="75">
        <f>ROUND($C$26*F25*B28,0)</f>
        <v>45</v>
      </c>
      <c r="I28" s="29"/>
    </row>
    <row r="29" spans="1:10" ht="24" customHeight="1" x14ac:dyDescent="0.25">
      <c r="A29" s="24"/>
      <c r="B29" s="41"/>
      <c r="C29" s="41"/>
      <c r="D29" s="41"/>
      <c r="E29" s="41"/>
      <c r="F29" s="25"/>
    </row>
    <row r="30" spans="1:10" ht="48" x14ac:dyDescent="0.25">
      <c r="A30" s="26"/>
      <c r="B30" s="71" t="s">
        <v>33</v>
      </c>
      <c r="C30" s="71" t="s">
        <v>30</v>
      </c>
      <c r="D30" s="71" t="s">
        <v>31</v>
      </c>
      <c r="E30" s="36"/>
      <c r="F30" s="37"/>
    </row>
    <row r="31" spans="1:10" ht="24" customHeight="1" x14ac:dyDescent="0.25">
      <c r="A31" s="27" t="s">
        <v>29</v>
      </c>
      <c r="B31" s="67">
        <v>485</v>
      </c>
      <c r="C31" s="68">
        <v>4.41E-2</v>
      </c>
      <c r="D31" s="69">
        <f>ROUND((B31*C31)+B31,0)</f>
        <v>506</v>
      </c>
      <c r="E31" s="36"/>
      <c r="F31" s="37"/>
    </row>
    <row r="32" spans="1:10" ht="24" customHeight="1" x14ac:dyDescent="0.25">
      <c r="A32" s="17"/>
    </row>
    <row r="33" spans="1:6" ht="24" customHeight="1" x14ac:dyDescent="0.25">
      <c r="A33" t="s">
        <v>34</v>
      </c>
      <c r="B33" s="34"/>
      <c r="C33" s="33"/>
      <c r="F33" s="29"/>
    </row>
    <row r="34" spans="1:6" ht="24" customHeight="1" x14ac:dyDescent="0.25">
      <c r="A34" s="35"/>
      <c r="B34" s="32"/>
      <c r="C34" s="32"/>
      <c r="F34" s="29"/>
    </row>
    <row r="35" spans="1:6" ht="24" customHeight="1" x14ac:dyDescent="0.25">
      <c r="A35" s="35"/>
      <c r="B35" s="32"/>
      <c r="C35" s="32"/>
      <c r="F35" s="29"/>
    </row>
    <row r="36" spans="1:6" ht="24" customHeight="1" x14ac:dyDescent="0.25">
      <c r="A36" s="35"/>
      <c r="B36" s="32"/>
      <c r="C36" s="32"/>
      <c r="F36" s="29"/>
    </row>
    <row r="37" spans="1:6" ht="24" customHeight="1" x14ac:dyDescent="0.25">
      <c r="A37" s="35"/>
    </row>
  </sheetData>
  <mergeCells count="31">
    <mergeCell ref="A1:F1"/>
    <mergeCell ref="D29:E29"/>
    <mergeCell ref="D23:D24"/>
    <mergeCell ref="E23:E24"/>
    <mergeCell ref="F23:F24"/>
    <mergeCell ref="C23:C24"/>
    <mergeCell ref="A21:B21"/>
    <mergeCell ref="A22:B22"/>
    <mergeCell ref="A23:A24"/>
    <mergeCell ref="B23:B24"/>
    <mergeCell ref="B29:C29"/>
    <mergeCell ref="A15:B15"/>
    <mergeCell ref="A16:B16"/>
    <mergeCell ref="A17:B17"/>
    <mergeCell ref="A19:B19"/>
    <mergeCell ref="A20:B20"/>
    <mergeCell ref="E30:F31"/>
    <mergeCell ref="A7:B7"/>
    <mergeCell ref="A3:B3"/>
    <mergeCell ref="A4:B4"/>
    <mergeCell ref="A5:B5"/>
    <mergeCell ref="A6:B6"/>
    <mergeCell ref="A18:B18"/>
    <mergeCell ref="A8:B8"/>
    <mergeCell ref="A9:B9"/>
    <mergeCell ref="A10:B10"/>
    <mergeCell ref="A11:B11"/>
    <mergeCell ref="A12:B12"/>
    <mergeCell ref="A13:B13"/>
    <mergeCell ref="C13:D13"/>
    <mergeCell ref="A14:B14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Muster</vt:lpstr>
    </vt:vector>
  </TitlesOfParts>
  <Company>Stadtverwaltung Weimar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Grau, Birgit</dc:creator>
  <cp:lastModifiedBy>Philipp, Jenny</cp:lastModifiedBy>
  <dcterms:created xsi:type="dcterms:W3CDTF">2021-04-12T09:38:26Z</dcterms:created>
  <dcterms:modified xsi:type="dcterms:W3CDTF">2025-10-06T14:35:53Z</dcterms:modified>
</cp:coreProperties>
</file>